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Ewe9yma9O/iew0Fnn3wkceI2oj1yEJUxED9LpqtS2yGhnzi7xeGsrqCM8H8ZcohWS1Knpz/k5wsuGMl/fGR/A==" workbookSaltValue="aR1vrUAU6M5xBMKQgRVC+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<sst xmlns="http://schemas.openxmlformats.org/spreadsheetml/2006/main" xmlns:r="http://schemas.openxmlformats.org/officeDocument/2006/relationships" count="116" uniqueCount="116">
  <si>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</si>
  <si>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</si>
  <si>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</si>
  <si>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</si>
  <si>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</si>
  <si>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</si>
  <si>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</si>
  <si>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</si>
  <si>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</si>
  <si>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</si>
  <si>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</si>
  <si>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</si>
  <si>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</si>
  <si>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</si>
  <si>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</si>
  <si>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</si>
  <si>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</si>
  <si>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</si>
  <si>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</si>
  <si>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</si>
  <si>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</si>
  <si>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</si>
  <si>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</si>
  <si>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</si>
  <si>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</si>
  <si>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</si>
  <si>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</si>
  <si>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</si>
  <si>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</si>
  <si>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</si>
  <si>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</si>
  <si>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</si>
  <si>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</si>
  <si>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</si>
  <si>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</si>
  <si>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</si>
  <si>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</si>
  <si>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</si>
  <si>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</si>
  <si>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</si>
  <si>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</si>
  <si>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</si>
  <si>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</si>
  <si>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</si>
  <si>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</si>
  <si>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</si>
  <si>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</si>
  <si>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</si>
  <si>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</si>
  <si>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</si>
  <si>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</si>
  <si>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</si>
  <si>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</si>
  <si>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</si>
  <si>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</si>
  <si>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</si>
  <si>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</si>
  <si>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</si>
  <si>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</si>
  <si>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</si>
  <si>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</si>
  <si>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</si>
  <si>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</si>
  <si>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</si>
  <si>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</si>
  <si>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</si>
  <si>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</si>
  <si>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</si>
  <si>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</si>
  <si>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</si>
  <si>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</si>
  <si>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</si>
  <si>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</si>
  <si>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</si>
  <si>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</si>
  <si>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</si>
  <si>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</si>
  <si>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</si>
  <si>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</si>
  <si>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</si>
  <si>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</si>
  <si>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</si>
  <si>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</si>
  <si>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</si>
  <si>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</si>
  <si>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</si>
  <si>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</si>
  <si>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</si>
  <si>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</si>
  <si>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</si>
  <si>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</si>
  <si>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</si>
  <si>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</si>
  <si>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</si>
  <si>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</si>
  <si>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</si>
  <si>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壮瞥町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</si>
  <si>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</si>
  <si>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</si>
  <si>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</si>
  <si>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</si>
  <si>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</si>
  <si>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</si>
  <si>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</si>
  <si>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</si>
  <si>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</si>
  <si>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</si>
  <si>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</si>
  <si>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</si>
  <si>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</si>
  <si>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</si>
  <si>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</si>
  <si>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</si>
  <si>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①収益的収支比率
地方債償還が進み、改善傾向にある。
④企業債残高対事業規模比率
地方債償還が進み、改善傾向にある。
⑤経費回収率
使用料で回収すべき経費を賄えていない状況である。令和元年度から料金改定を行っており、中長期的な視点で今後の事業運営の健全化・効率化に努めていくとともに、将来にわたり持続可能な経営を確保するために更なる経営基盤の強化が必要である。
⑥汚水処理原価
有収水量の減少及び汚水処理費の増加により、汚水処理原価が高い傾向にある。</t>
    <rPh sb="15" eb="16">
      <t>スス</t>
    </rPh>
    <rPh sb="18" eb="20">
      <t>カイゼン</t>
    </rPh>
    <rPh sb="20" eb="22">
      <t>ケイコウ</t>
    </rPh>
    <rPh sb="66" eb="69">
      <t>シヨウリョウ</t>
    </rPh>
    <rPh sb="70" eb="72">
      <t>カイシュウ</t>
    </rPh>
    <rPh sb="75" eb="77">
      <t>ケイヒ</t>
    </rPh>
    <rPh sb="78" eb="79">
      <t>マカナ</t>
    </rPh>
    <rPh sb="84" eb="86">
      <t>ジョウキョウ</t>
    </rPh>
    <rPh sb="102" eb="103">
      <t>オコナ</t>
    </rPh>
    <rPh sb="189" eb="193">
      <t>ユウシュウスイリョウ</t>
    </rPh>
    <rPh sb="194" eb="196">
      <t>ゲンショウ</t>
    </rPh>
    <rPh sb="196" eb="197">
      <t>オヨ</t>
    </rPh>
    <rPh sb="204" eb="206">
      <t>ゾウカ</t>
    </rPh>
    <phoneticPr fontId="13"/>
  </si>
  <si>
    <t>・合併処理浄化槽本体の耐用年数は、30年という機械機器としては比較的長い年数が設定されている。機器の老朽化については、送風用ブロワの故障が主で、ほぼ消耗品の交換ですんでいるが、設置後の年数も経過していることからブロワ本体の交換もでてきている。また、浄化槽に生活排水を排出する管渠部分については、個人の所有物なので、自己負担でお願いしている。</t>
    <rPh sb="88" eb="91">
      <t>セッチゴ</t>
    </rPh>
    <rPh sb="92" eb="94">
      <t>ネンスウ</t>
    </rPh>
    <rPh sb="95" eb="97">
      <t>ケイカ</t>
    </rPh>
    <rPh sb="108" eb="110">
      <t>ホンタイ</t>
    </rPh>
    <rPh sb="111" eb="113">
      <t>コウカン</t>
    </rPh>
    <phoneticPr fontId="13"/>
  </si>
  <si>
    <t>・下水道事業の公営企業としての独立採算制の達成のためには、経営努力を図った上で、適切な使用料を算定することが必要であるが、壮瞥町の場合、処理区域人口が少ないため、汚水処理費の全てを使用料で賄うと著しく高額な使用料金を設定しなければならない。令和元年度より料金改定を行っているが、今後も使用料で回収すべき経費の範囲を明確にした上で、使用者合意の基、適切な料金設定を検討していく必要がある。
・下水道事業の経営健全化のためには、適正な人材の定員配置、業務の民間委託等の推進により、今後も経費の削減に努力を積み重ねていくことを基本としつつ、単年度収支の不足分については、一般会計からの繰り入れにより収支の安定を図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</si>
</sst>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45.97</c:v>
                </c:pt>
                <c:pt idx="1">
                  <c:v>45.16</c:v>
                </c:pt>
                <c:pt idx="2">
                  <c:v>43.55</c:v>
                </c:pt>
                <c:pt idx="3">
                  <c:v>39.520000000000003</c:v>
                </c:pt>
                <c:pt idx="4">
                  <c:v>41.94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57.22</c:v>
                </c:pt>
                <c:pt idx="1">
                  <c:v>54.93</c:v>
                </c:pt>
                <c:pt idx="2">
                  <c:v>55.96</c:v>
                </c:pt>
                <c:pt idx="3">
                  <c:v>58.19</c:v>
                </c:pt>
                <c:pt idx="4">
                  <c:v>56.52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39.26</c:v>
                </c:pt>
                <c:pt idx="1">
                  <c:v>38.94</c:v>
                </c:pt>
                <c:pt idx="2">
                  <c:v>37.46</c:v>
                </c:pt>
                <c:pt idx="3">
                  <c:v>41.62</c:v>
                </c:pt>
                <c:pt idx="4">
                  <c:v>41.43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67.290000000000006</c:v>
                </c:pt>
                <c:pt idx="1">
                  <c:v>65.569999999999993</c:v>
                </c:pt>
                <c:pt idx="2">
                  <c:v>60.12</c:v>
                </c:pt>
                <c:pt idx="3">
                  <c:v>87.8</c:v>
                </c:pt>
                <c:pt idx="4">
                  <c:v>88.43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65.98</c:v>
                </c:pt>
                <c:pt idx="1">
                  <c:v>67.05</c:v>
                </c:pt>
                <c:pt idx="2">
                  <c:v>69.08</c:v>
                </c:pt>
                <c:pt idx="3">
                  <c:v>69.790000000000006</c:v>
                </c:pt>
                <c:pt idx="4">
                  <c:v>79.23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364.06</c:v>
                </c:pt>
                <c:pt idx="1">
                  <c:v>330.99</c:v>
                </c:pt>
                <c:pt idx="2">
                  <c:v>269.72000000000003</c:v>
                </c:pt>
                <c:pt idx="3">
                  <c:v>255.84</c:v>
                </c:pt>
                <c:pt idx="4">
                  <c:v>244.85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407.42</c:v>
                </c:pt>
                <c:pt idx="1">
                  <c:v>386.46</c:v>
                </c:pt>
                <c:pt idx="2">
                  <c:v>421.25</c:v>
                </c:pt>
                <c:pt idx="3">
                  <c:v>294.27</c:v>
                </c:pt>
                <c:pt idx="4">
                  <c:v>294.08999999999997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49.09</c:v>
                </c:pt>
                <c:pt idx="1">
                  <c:v>52.94</c:v>
                </c:pt>
                <c:pt idx="2">
                  <c:v>58.84</c:v>
                </c:pt>
                <c:pt idx="3">
                  <c:v>52.95</c:v>
                </c:pt>
                <c:pt idx="4">
                  <c:v>55.92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57.08</c:v>
                </c:pt>
                <c:pt idx="1">
                  <c:v>55.85</c:v>
                </c:pt>
                <c:pt idx="2">
                  <c:v>53.23</c:v>
                </c:pt>
                <c:pt idx="3">
                  <c:v>60.59</c:v>
                </c:pt>
                <c:pt idx="4">
                  <c:v>60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309.7</c:v>
                </c:pt>
                <c:pt idx="1">
                  <c:v>288.08</c:v>
                </c:pt>
                <c:pt idx="2">
                  <c:v>310.42</c:v>
                </c:pt>
                <c:pt idx="3">
                  <c:v>329.1</c:v>
                </c:pt>
                <c:pt idx="4">
                  <c:v>313.66000000000003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286.86</c:v>
                </c:pt>
                <c:pt idx="1">
                  <c:v>287.91000000000003</c:v>
                </c:pt>
                <c:pt idx="2">
                  <c:v>283.3</c:v>
                </c:pt>
                <c:pt idx="3">
                  <c:v>280.23</c:v>
                </c:pt>
                <c:pt idx="4">
                  <c:v>282.70999999999998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【310.14】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【83.38】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【56.80】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【286.17】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55"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壮瞥町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2392</v>
      </c>
      <c r="AM8" s="21"/>
      <c r="AN8" s="21"/>
      <c r="AO8" s="21"/>
      <c r="AP8" s="21"/>
      <c r="AQ8" s="21"/>
      <c r="AR8" s="21"/>
      <c r="AS8" s="21"/>
      <c r="AT8" s="7">
        <f>データ!T6</f>
        <v>205.01</v>
      </c>
      <c r="AU8" s="7"/>
      <c r="AV8" s="7"/>
      <c r="AW8" s="7"/>
      <c r="AX8" s="7"/>
      <c r="AY8" s="7"/>
      <c r="AZ8" s="7"/>
      <c r="BA8" s="7"/>
      <c r="BB8" s="7">
        <f>データ!U6</f>
        <v>11.67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23.57</v>
      </c>
      <c r="Q10" s="7"/>
      <c r="R10" s="7"/>
      <c r="S10" s="7"/>
      <c r="T10" s="7"/>
      <c r="U10" s="7"/>
      <c r="V10" s="7"/>
      <c r="W10" s="7">
        <f>データ!Q6</f>
        <v>100</v>
      </c>
      <c r="X10" s="7"/>
      <c r="Y10" s="7"/>
      <c r="Z10" s="7"/>
      <c r="AA10" s="7"/>
      <c r="AB10" s="7"/>
      <c r="AC10" s="7"/>
      <c r="AD10" s="21">
        <f>データ!R6</f>
        <v>3520</v>
      </c>
      <c r="AE10" s="21"/>
      <c r="AF10" s="21"/>
      <c r="AG10" s="21"/>
      <c r="AH10" s="21"/>
      <c r="AI10" s="21"/>
      <c r="AJ10" s="21"/>
      <c r="AK10" s="2"/>
      <c r="AL10" s="21">
        <f>データ!V6</f>
        <v>560</v>
      </c>
      <c r="AM10" s="21"/>
      <c r="AN10" s="21"/>
      <c r="AO10" s="21"/>
      <c r="AP10" s="21"/>
      <c r="AQ10" s="21"/>
      <c r="AR10" s="21"/>
      <c r="AS10" s="21"/>
      <c r="AT10" s="7">
        <f>データ!W6</f>
        <v>2029.31</v>
      </c>
      <c r="AU10" s="7"/>
      <c r="AV10" s="7"/>
      <c r="AW10" s="7"/>
      <c r="AX10" s="7"/>
      <c r="AY10" s="7"/>
      <c r="AZ10" s="7"/>
      <c r="BA10" s="7"/>
      <c r="BB10" s="7">
        <f>データ!X6</f>
        <v>0.28000000000000003</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【310.14】</v>
      </c>
      <c r="I86" s="12" t="str">
        <f>データ!CA6</f>
        <v>【57.71】</v>
      </c>
      <c r="J86" s="12" t="str">
        <f>データ!CL6</f>
        <v>【286.17】</v>
      </c>
      <c r="K86" s="12" t="str">
        <f>データ!CW6</f>
        <v>【56.80】</v>
      </c>
      <c r="L86" s="12" t="str">
        <f>データ!DH6</f>
        <v>【83.38】</v>
      </c>
      <c r="M86" s="12" t="s">
        <v>40</v>
      </c>
      <c r="N86" s="12" t="s">
        <v>40</v>
      </c>
      <c r="O86" s="12" t="str">
        <f>データ!EO6</f>
        <v>【-】</v>
      </c>
    </row>
  </sheetData>
  <sheetProtection algorithmName="SHA-512" hashValue="2AyUVJ/w77y1Lm/aRTpqXN0z3ykVRf6AduNlTwmeMcJXDvkKJdOqSq/A7d7AG563UjbwA/r/c8LOYI3QLrDyvw==" saltValue="pwSHiAzlcEDfTSyYW1F3e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60</v>
      </c>
      <c r="D3" s="58" t="s">
        <v>61</v>
      </c>
      <c r="E3" s="58" t="s">
        <v>4</v>
      </c>
      <c r="F3" s="58" t="s">
        <v>3</v>
      </c>
      <c r="G3" s="58" t="s">
        <v>27</v>
      </c>
      <c r="H3" s="65" t="s">
        <v>57</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46</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5" s="55" customFormat="1">
      <c r="A6" s="56" t="s">
        <v>95</v>
      </c>
      <c r="B6" s="61">
        <f t="shared" ref="B6:X6" si="1">B7</f>
        <v>2021</v>
      </c>
      <c r="C6" s="61">
        <f t="shared" si="1"/>
        <v>15750</v>
      </c>
      <c r="D6" s="61">
        <f t="shared" si="1"/>
        <v>47</v>
      </c>
      <c r="E6" s="61">
        <f t="shared" si="1"/>
        <v>18</v>
      </c>
      <c r="F6" s="61">
        <f t="shared" si="1"/>
        <v>0</v>
      </c>
      <c r="G6" s="61">
        <f t="shared" si="1"/>
        <v>0</v>
      </c>
      <c r="H6" s="61" t="str">
        <f t="shared" si="1"/>
        <v>北海道　壮瞥町</v>
      </c>
      <c r="I6" s="61" t="str">
        <f t="shared" si="1"/>
        <v>法非適用</v>
      </c>
      <c r="J6" s="61" t="str">
        <f t="shared" si="1"/>
        <v>下水道事業</v>
      </c>
      <c r="K6" s="61" t="str">
        <f t="shared" si="1"/>
        <v>特定地域生活排水処理</v>
      </c>
      <c r="L6" s="61" t="str">
        <f t="shared" si="1"/>
        <v>K2</v>
      </c>
      <c r="M6" s="61" t="str">
        <f t="shared" si="1"/>
        <v>非設置</v>
      </c>
      <c r="N6" s="70" t="str">
        <f t="shared" si="1"/>
        <v>-</v>
      </c>
      <c r="O6" s="70" t="str">
        <f t="shared" si="1"/>
        <v>該当数値なし</v>
      </c>
      <c r="P6" s="70">
        <f t="shared" si="1"/>
        <v>23.57</v>
      </c>
      <c r="Q6" s="70">
        <f t="shared" si="1"/>
        <v>100</v>
      </c>
      <c r="R6" s="70">
        <f t="shared" si="1"/>
        <v>3520</v>
      </c>
      <c r="S6" s="70">
        <f t="shared" si="1"/>
        <v>2392</v>
      </c>
      <c r="T6" s="70">
        <f t="shared" si="1"/>
        <v>205.01</v>
      </c>
      <c r="U6" s="70">
        <f t="shared" si="1"/>
        <v>11.67</v>
      </c>
      <c r="V6" s="70">
        <f t="shared" si="1"/>
        <v>560</v>
      </c>
      <c r="W6" s="70">
        <f t="shared" si="1"/>
        <v>2029.31</v>
      </c>
      <c r="X6" s="70">
        <f t="shared" si="1"/>
        <v>0.28000000000000003</v>
      </c>
      <c r="Y6" s="78">
        <f t="shared" ref="Y6:AH6" si="2">IF(Y7="",NA(),Y7)</f>
        <v>65.98</v>
      </c>
      <c r="Z6" s="78">
        <f t="shared" si="2"/>
        <v>67.05</v>
      </c>
      <c r="AA6" s="78">
        <f t="shared" si="2"/>
        <v>69.08</v>
      </c>
      <c r="AB6" s="78">
        <f t="shared" si="2"/>
        <v>69.790000000000006</v>
      </c>
      <c r="AC6" s="78">
        <f t="shared" si="2"/>
        <v>79.23</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364.06</v>
      </c>
      <c r="BG6" s="78">
        <f t="shared" si="5"/>
        <v>330.99</v>
      </c>
      <c r="BH6" s="78">
        <f t="shared" si="5"/>
        <v>269.72000000000003</v>
      </c>
      <c r="BI6" s="78">
        <f t="shared" si="5"/>
        <v>255.84</v>
      </c>
      <c r="BJ6" s="78">
        <f t="shared" si="5"/>
        <v>244.85</v>
      </c>
      <c r="BK6" s="78">
        <f t="shared" si="5"/>
        <v>407.42</v>
      </c>
      <c r="BL6" s="78">
        <f t="shared" si="5"/>
        <v>386.46</v>
      </c>
      <c r="BM6" s="78">
        <f t="shared" si="5"/>
        <v>421.25</v>
      </c>
      <c r="BN6" s="78">
        <f t="shared" si="5"/>
        <v>294.27</v>
      </c>
      <c r="BO6" s="78">
        <f t="shared" si="5"/>
        <v>294.08999999999997</v>
      </c>
      <c r="BP6" s="70" t="str">
        <f>IF(BP7="","",IF(BP7="-","【-】","【"&amp;SUBSTITUTE(TEXT(BP7,"#,##0.00"),"-","△")&amp;"】"))</f>
        <v>【310.14】</v>
      </c>
      <c r="BQ6" s="78">
        <f t="shared" ref="BQ6:BZ6" si="6">IF(BQ7="",NA(),BQ7)</f>
        <v>49.09</v>
      </c>
      <c r="BR6" s="78">
        <f t="shared" si="6"/>
        <v>52.94</v>
      </c>
      <c r="BS6" s="78">
        <f t="shared" si="6"/>
        <v>58.84</v>
      </c>
      <c r="BT6" s="78">
        <f t="shared" si="6"/>
        <v>52.95</v>
      </c>
      <c r="BU6" s="78">
        <f t="shared" si="6"/>
        <v>55.92</v>
      </c>
      <c r="BV6" s="78">
        <f t="shared" si="6"/>
        <v>57.08</v>
      </c>
      <c r="BW6" s="78">
        <f t="shared" si="6"/>
        <v>55.85</v>
      </c>
      <c r="BX6" s="78">
        <f t="shared" si="6"/>
        <v>53.23</v>
      </c>
      <c r="BY6" s="78">
        <f t="shared" si="6"/>
        <v>60.59</v>
      </c>
      <c r="BZ6" s="78">
        <f t="shared" si="6"/>
        <v>60</v>
      </c>
      <c r="CA6" s="70" t="str">
        <f>IF(CA7="","",IF(CA7="-","【-】","【"&amp;SUBSTITUTE(TEXT(CA7,"#,##0.00"),"-","△")&amp;"】"))</f>
        <v>【57.71】</v>
      </c>
      <c r="CB6" s="78">
        <f t="shared" ref="CB6:CK6" si="7">IF(CB7="",NA(),CB7)</f>
        <v>309.7</v>
      </c>
      <c r="CC6" s="78">
        <f t="shared" si="7"/>
        <v>288.08</v>
      </c>
      <c r="CD6" s="78">
        <f t="shared" si="7"/>
        <v>310.42</v>
      </c>
      <c r="CE6" s="78">
        <f t="shared" si="7"/>
        <v>329.1</v>
      </c>
      <c r="CF6" s="78">
        <f t="shared" si="7"/>
        <v>313.66000000000003</v>
      </c>
      <c r="CG6" s="78">
        <f t="shared" si="7"/>
        <v>286.86</v>
      </c>
      <c r="CH6" s="78">
        <f t="shared" si="7"/>
        <v>287.91000000000003</v>
      </c>
      <c r="CI6" s="78">
        <f t="shared" si="7"/>
        <v>283.3</v>
      </c>
      <c r="CJ6" s="78">
        <f t="shared" si="7"/>
        <v>280.23</v>
      </c>
      <c r="CK6" s="78">
        <f t="shared" si="7"/>
        <v>282.70999999999998</v>
      </c>
      <c r="CL6" s="70" t="str">
        <f>IF(CL7="","",IF(CL7="-","【-】","【"&amp;SUBSTITUTE(TEXT(CL7,"#,##0.00"),"-","△")&amp;"】"))</f>
        <v>【286.17】</v>
      </c>
      <c r="CM6" s="78">
        <f t="shared" ref="CM6:CV6" si="8">IF(CM7="",NA(),CM7)</f>
        <v>45.97</v>
      </c>
      <c r="CN6" s="78">
        <f t="shared" si="8"/>
        <v>45.16</v>
      </c>
      <c r="CO6" s="78">
        <f t="shared" si="8"/>
        <v>43.55</v>
      </c>
      <c r="CP6" s="78">
        <f t="shared" si="8"/>
        <v>39.520000000000003</v>
      </c>
      <c r="CQ6" s="78">
        <f t="shared" si="8"/>
        <v>41.94</v>
      </c>
      <c r="CR6" s="78">
        <f t="shared" si="8"/>
        <v>57.22</v>
      </c>
      <c r="CS6" s="78">
        <f t="shared" si="8"/>
        <v>54.93</v>
      </c>
      <c r="CT6" s="78">
        <f t="shared" si="8"/>
        <v>55.96</v>
      </c>
      <c r="CU6" s="78">
        <f t="shared" si="8"/>
        <v>58.19</v>
      </c>
      <c r="CV6" s="78">
        <f t="shared" si="8"/>
        <v>56.52</v>
      </c>
      <c r="CW6" s="70" t="str">
        <f>IF(CW7="","",IF(CW7="-","【-】","【"&amp;SUBSTITUTE(TEXT(CW7,"#,##0.00"),"-","△")&amp;"】"))</f>
        <v>【56.80】</v>
      </c>
      <c r="CX6" s="78">
        <f t="shared" ref="CX6:DG6" si="9">IF(CX7="",NA(),CX7)</f>
        <v>39.26</v>
      </c>
      <c r="CY6" s="78">
        <f t="shared" si="9"/>
        <v>38.94</v>
      </c>
      <c r="CZ6" s="78">
        <f t="shared" si="9"/>
        <v>37.46</v>
      </c>
      <c r="DA6" s="78">
        <f t="shared" si="9"/>
        <v>41.62</v>
      </c>
      <c r="DB6" s="78">
        <f t="shared" si="9"/>
        <v>41.43</v>
      </c>
      <c r="DC6" s="78">
        <f t="shared" si="9"/>
        <v>67.290000000000006</v>
      </c>
      <c r="DD6" s="78">
        <f t="shared" si="9"/>
        <v>65.569999999999993</v>
      </c>
      <c r="DE6" s="78">
        <f t="shared" si="9"/>
        <v>60.12</v>
      </c>
      <c r="DF6" s="78">
        <f t="shared" si="9"/>
        <v>87.8</v>
      </c>
      <c r="DG6" s="78">
        <f t="shared" si="9"/>
        <v>88.43</v>
      </c>
      <c r="DH6" s="70" t="str">
        <f>IF(DH7="","",IF(DH7="-","【-】","【"&amp;SUBSTITUTE(TEXT(DH7,"#,##0.00"),"-","△")&amp;"】"))</f>
        <v>【83.38】</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5" s="55" customFormat="1">
      <c r="A7" s="56"/>
      <c r="B7" s="62">
        <v>2021</v>
      </c>
      <c r="C7" s="62">
        <v>15750</v>
      </c>
      <c r="D7" s="62">
        <v>47</v>
      </c>
      <c r="E7" s="62">
        <v>18</v>
      </c>
      <c r="F7" s="62">
        <v>0</v>
      </c>
      <c r="G7" s="62">
        <v>0</v>
      </c>
      <c r="H7" s="62" t="s">
        <v>96</v>
      </c>
      <c r="I7" s="62" t="s">
        <v>97</v>
      </c>
      <c r="J7" s="62" t="s">
        <v>98</v>
      </c>
      <c r="K7" s="62" t="s">
        <v>99</v>
      </c>
      <c r="L7" s="62" t="s">
        <v>100</v>
      </c>
      <c r="M7" s="62" t="s">
        <v>101</v>
      </c>
      <c r="N7" s="71" t="s">
        <v>40</v>
      </c>
      <c r="O7" s="71" t="s">
        <v>102</v>
      </c>
      <c r="P7" s="71">
        <v>23.57</v>
      </c>
      <c r="Q7" s="71">
        <v>100</v>
      </c>
      <c r="R7" s="71">
        <v>3520</v>
      </c>
      <c r="S7" s="71">
        <v>2392</v>
      </c>
      <c r="T7" s="71">
        <v>205.01</v>
      </c>
      <c r="U7" s="71">
        <v>11.67</v>
      </c>
      <c r="V7" s="71">
        <v>560</v>
      </c>
      <c r="W7" s="71">
        <v>2029.31</v>
      </c>
      <c r="X7" s="71">
        <v>0.28000000000000003</v>
      </c>
      <c r="Y7" s="71">
        <v>65.98</v>
      </c>
      <c r="Z7" s="71">
        <v>67.05</v>
      </c>
      <c r="AA7" s="71">
        <v>69.08</v>
      </c>
      <c r="AB7" s="71">
        <v>69.790000000000006</v>
      </c>
      <c r="AC7" s="71">
        <v>79.23</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364.06</v>
      </c>
      <c r="BG7" s="71">
        <v>330.99</v>
      </c>
      <c r="BH7" s="71">
        <v>269.72000000000003</v>
      </c>
      <c r="BI7" s="71">
        <v>255.84</v>
      </c>
      <c r="BJ7" s="71">
        <v>244.85</v>
      </c>
      <c r="BK7" s="71">
        <v>407.42</v>
      </c>
      <c r="BL7" s="71">
        <v>386.46</v>
      </c>
      <c r="BM7" s="71">
        <v>421.25</v>
      </c>
      <c r="BN7" s="71">
        <v>294.27</v>
      </c>
      <c r="BO7" s="71">
        <v>294.08999999999997</v>
      </c>
      <c r="BP7" s="71">
        <v>310.14</v>
      </c>
      <c r="BQ7" s="71">
        <v>49.09</v>
      </c>
      <c r="BR7" s="71">
        <v>52.94</v>
      </c>
      <c r="BS7" s="71">
        <v>58.84</v>
      </c>
      <c r="BT7" s="71">
        <v>52.95</v>
      </c>
      <c r="BU7" s="71">
        <v>55.92</v>
      </c>
      <c r="BV7" s="71">
        <v>57.08</v>
      </c>
      <c r="BW7" s="71">
        <v>55.85</v>
      </c>
      <c r="BX7" s="71">
        <v>53.23</v>
      </c>
      <c r="BY7" s="71">
        <v>60.59</v>
      </c>
      <c r="BZ7" s="71">
        <v>60</v>
      </c>
      <c r="CA7" s="71">
        <v>57.71</v>
      </c>
      <c r="CB7" s="71">
        <v>309.7</v>
      </c>
      <c r="CC7" s="71">
        <v>288.08</v>
      </c>
      <c r="CD7" s="71">
        <v>310.42</v>
      </c>
      <c r="CE7" s="71">
        <v>329.1</v>
      </c>
      <c r="CF7" s="71">
        <v>313.66000000000003</v>
      </c>
      <c r="CG7" s="71">
        <v>286.86</v>
      </c>
      <c r="CH7" s="71">
        <v>287.91000000000003</v>
      </c>
      <c r="CI7" s="71">
        <v>283.3</v>
      </c>
      <c r="CJ7" s="71">
        <v>280.23</v>
      </c>
      <c r="CK7" s="71">
        <v>282.70999999999998</v>
      </c>
      <c r="CL7" s="71">
        <v>286.17</v>
      </c>
      <c r="CM7" s="71">
        <v>45.97</v>
      </c>
      <c r="CN7" s="71">
        <v>45.16</v>
      </c>
      <c r="CO7" s="71">
        <v>43.55</v>
      </c>
      <c r="CP7" s="71">
        <v>39.520000000000003</v>
      </c>
      <c r="CQ7" s="71">
        <v>41.94</v>
      </c>
      <c r="CR7" s="71">
        <v>57.22</v>
      </c>
      <c r="CS7" s="71">
        <v>54.93</v>
      </c>
      <c r="CT7" s="71">
        <v>55.96</v>
      </c>
      <c r="CU7" s="71">
        <v>58.19</v>
      </c>
      <c r="CV7" s="71">
        <v>56.52</v>
      </c>
      <c r="CW7" s="71">
        <v>56.8</v>
      </c>
      <c r="CX7" s="71">
        <v>39.26</v>
      </c>
      <c r="CY7" s="71">
        <v>38.94</v>
      </c>
      <c r="CZ7" s="71">
        <v>37.46</v>
      </c>
      <c r="DA7" s="71">
        <v>41.62</v>
      </c>
      <c r="DB7" s="71">
        <v>41.43</v>
      </c>
      <c r="DC7" s="71">
        <v>67.290000000000006</v>
      </c>
      <c r="DD7" s="71">
        <v>65.569999999999993</v>
      </c>
      <c r="DE7" s="71">
        <v>60.12</v>
      </c>
      <c r="DF7" s="71">
        <v>87.8</v>
      </c>
      <c r="DG7" s="71">
        <v>88.43</v>
      </c>
      <c r="DH7" s="71">
        <v>83.38</v>
      </c>
      <c r="DI7" s="71"/>
      <c r="DJ7" s="71"/>
      <c r="DK7" s="71"/>
      <c r="DL7" s="71"/>
      <c r="DM7" s="71"/>
      <c r="DN7" s="71"/>
      <c r="DO7" s="71"/>
      <c r="DP7" s="71"/>
      <c r="DQ7" s="71"/>
      <c r="DR7" s="71"/>
      <c r="DS7" s="71"/>
      <c r="DT7" s="71"/>
      <c r="DU7" s="71"/>
      <c r="DV7" s="71"/>
      <c r="DW7" s="71"/>
      <c r="DX7" s="71"/>
      <c r="DY7" s="71"/>
      <c r="DZ7" s="71"/>
      <c r="EA7" s="71"/>
      <c r="EB7" s="71"/>
      <c r="EC7" s="71"/>
      <c r="ED7" s="71"/>
      <c r="EE7" s="71" t="s">
        <v>40</v>
      </c>
      <c r="EF7" s="71" t="s">
        <v>40</v>
      </c>
      <c r="EG7" s="71" t="s">
        <v>40</v>
      </c>
      <c r="EH7" s="71" t="s">
        <v>40</v>
      </c>
      <c r="EI7" s="71" t="s">
        <v>40</v>
      </c>
      <c r="EJ7" s="71" t="s">
        <v>40</v>
      </c>
      <c r="EK7" s="71" t="s">
        <v>40</v>
      </c>
      <c r="EL7" s="71" t="s">
        <v>40</v>
      </c>
      <c r="EM7" s="71" t="s">
        <v>40</v>
      </c>
      <c r="EN7" s="71" t="s">
        <v>40</v>
      </c>
      <c r="EO7" s="71" t="s">
        <v>40</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建設課４</cp:lastModifiedBy>
  <dcterms:created xsi:type="dcterms:W3CDTF">2023-01-13T00:07:52Z</dcterms:created>
  <dcterms:modified xsi:type="dcterms:W3CDTF">2023-01-20T02:52:46Z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2023-01-20T02:52:46Z</vt:filetime>
  </property>
</Properties>
</file>