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建設課\上下水道係\農業集落排水事業\地方公営企業決算状況調査\R05年度決算\●経営比較分析表\提出用\"/>
    </mc:Choice>
  </mc:AlternateContent>
  <xr:revisionPtr revIDLastSave="0" documentId="13_ncr:1_{C63BEB64-8910-4529-A779-42134D784BA5}" xr6:coauthVersionLast="47" xr6:coauthVersionMax="47" xr10:uidLastSave="{00000000-0000-0000-0000-000000000000}"/>
  <workbookProtection workbookAlgorithmName="SHA-512" workbookHashValue="lM4LEjNHmuX7XzLOT+obHeafIo1IUCD1FeMB5PcDM7OaAzTl/Feb1fH6iLHbl3A94zXwG61sqjt10p2aRPM1yg==" workbookSaltValue="2AhbbPDCAJRQfMfk30qJfQ==" workbookSpinCount="100000" lockStructure="1"/>
  <bookViews>
    <workbookView xWindow="-108" yWindow="-108" windowWidth="23256" windowHeight="1245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I10" i="4"/>
  <c r="AL8" i="4"/>
</calcChain>
</file>

<file path=xl/sharedStrings.xml><?xml version="1.0" encoding="utf-8"?>
<sst xmlns="http://schemas.openxmlformats.org/spreadsheetml/2006/main" count="239" uniqueCount="119">
  <si>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</si>
  <si>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</si>
  <si>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</si>
  <si>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</si>
  <si>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</si>
  <si>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</si>
  <si>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</si>
  <si>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</si>
  <si>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</si>
  <si>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</si>
  <si>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</si>
  <si>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</si>
  <si>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</si>
  <si>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</si>
  <si>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</si>
  <si>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</si>
  <si>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</si>
  <si>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</si>
  <si>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</si>
  <si>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</si>
  <si>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</si>
  <si>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</si>
  <si>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</si>
  <si>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</si>
  <si>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</si>
  <si>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</si>
  <si>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</si>
  <si>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</si>
  <si>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</si>
  <si>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</si>
  <si>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</si>
  <si>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</si>
  <si>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</si>
  <si>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</si>
  <si>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</si>
  <si>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</si>
  <si>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</si>
  <si>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</si>
  <si>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</si>
  <si>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</si>
  <si>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</si>
  <si>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</si>
  <si>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</si>
  <si>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</si>
  <si>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</si>
  <si>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</si>
  <si>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</si>
  <si>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</si>
  <si>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</si>
  <si>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</si>
  <si>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</si>
  <si>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</si>
  <si>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</si>
  <si>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</si>
  <si>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</si>
  <si>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</si>
  <si>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</si>
  <si>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</si>
  <si>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</si>
  <si>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</si>
  <si>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</si>
  <si>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</si>
  <si>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</si>
  <si>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</si>
  <si>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</si>
  <si>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</si>
  <si>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</si>
  <si>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</si>
  <si>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</si>
  <si>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</si>
  <si>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</si>
  <si>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</si>
  <si>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</si>
  <si>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</si>
  <si>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</si>
  <si>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</si>
  <si>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</si>
  <si>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</si>
  <si>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</si>
  <si>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</si>
  <si>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</si>
  <si>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</si>
  <si>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</si>
  <si>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</si>
  <si>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</si>
  <si>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</si>
  <si>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</si>
  <si>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</si>
  <si>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</si>
  <si>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</si>
  <si>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</si>
  <si>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</si>
  <si>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</si>
  <si>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</si>
  <si>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</si>
  <si>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</si>
  <si>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</si>
  <si>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壮瞥町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</si>
  <si>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</si>
  <si>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</si>
  <si>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</si>
  <si>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</si>
  <si>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</si>
  <si>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</si>
  <si>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</si>
  <si>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</si>
  <si>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</si>
  <si>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</si>
  <si>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</si>
  <si>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</si>
  <si>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</si>
  <si>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</si>
  <si>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</si>
  <si>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</si>
  <si>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</si>
  <si>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</si>
  <si>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機能強化対策事業による地方債償還金が高い傾向にあり、収益的収支比率が低い推移となっていたが、令和3年度から、他会計繰入金が増加傾向となり、収益的収支比率が高い傾向となっている。
　また、打切決算により、費用が減少したため収益的収支比率は高い状態となっている。
④企業債残高対事業規模比率
　機能強化対策事業を実施しているため、地方債現在高合計が高く、近年減少傾向ではあるが、まだ高い推移となっている。
⑤経費回収率
　壮瞥町の農業集落排水事業の処理区は滝之町、久保内、仲洞爺に分散され、各処理区毎に処理施設が稼働しており、また、管路施設については、集落が分散し、かつ傾斜地が多いという地理的な条件により、多くのマンホールポンプ所が必要になり、維持管理費に多大な経費を要するという事業効率の悪い区域であることから、汚水処理費が高いため、経費回収率が低くなっている。令和元年度から料金改定を行っており、また、令和5年度末より公営企業法の適用もしており、中長期的な視点で今後の事業運営の健全化・効率化に努めていくとともに、将来にわたり持続可能な経営を確保するために更なる経営基盤の強化が必要である。
⑥汚水処理原価
　経費回収率同様の理由により汚水処理費が高くなり、また、有収水量が減少しているため、汚水処理原価が高い傾向にある。</t>
    <phoneticPr fontId="4"/>
  </si>
  <si>
    <t>・下水道事業の公営企業としての独立採算制の達成のためには、経営努力を図った上で、適切な使用料を算定することが必要であるが、壮瞥町の場合、処理区域人口が少ないため、汚水処理費の全てを使用料で賄うと著しく高額な使用料金を設定しなければならない。令和元年度より料金改定を行っているが、今後も使用料で回収すべき経費の範囲を明確にした上で、使用者合意の基、適切な料金設定を検討していく必要がある。
・下水道事業の経営健全化のためには、適正な人材の定員配置、業務の民間委託等の推進により、今後も経費の削減に努力を積み重ねていくことを基本としつつ、単年度収支の不足分については、一般会計からの繰り入れにより収支の安定を図っていく。
・令和5年度は公営企業法適用への移行年度であり、次年度の運転資金を確保しているため、経営状態がよく見えている。</t>
    <phoneticPr fontId="4"/>
  </si>
  <si>
    <t>・滝之町、久保内地区の処理施設では、平成24年度～29年度まで「機能強化対策事業」を活用し、消費電力の低い機器への更新、部分取替などにより耐用年数の延伸を図る事業を実施した。残っていた仲洞爺地区の処理施設についても令和4年度から「農村整備事業」を活用し、機器の更新事業を実施している。また、「最適整備構想」に基づき計画的な機器更新を行い、更なる経費削減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</si>
</sst>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38" fontId="15" fillId="0" borderId="6" xfId="1" applyFont="1" applyBorder="1" applyAlignment="1" applyProtection="1">
      <alignment horizontal="left" vertical="top" wrapText="1"/>
      <protection locked="0"/>
    </xf>
    <xf numFmtId="38" fontId="15" fillId="0" borderId="0" xfId="1" applyFont="1" applyAlignment="1" applyProtection="1">
      <alignment horizontal="left" vertical="top" wrapText="1"/>
      <protection locked="0"/>
    </xf>
    <xf numFmtId="38" fontId="15" fillId="0" borderId="7" xfId="1" applyFont="1" applyBorder="1" applyAlignment="1" applyProtection="1">
      <alignment horizontal="left" vertical="top" wrapText="1"/>
      <protection locked="0"/>
    </xf>
    <xf numFmtId="38" fontId="15" fillId="0" borderId="8" xfId="1" applyFont="1" applyBorder="1" applyAlignment="1" applyProtection="1">
      <alignment horizontal="left" vertical="top" wrapText="1"/>
      <protection locked="0"/>
    </xf>
    <xf numFmtId="38" fontId="15" fillId="0" borderId="1" xfId="1" applyFont="1" applyBorder="1" applyAlignment="1" applyProtection="1">
      <alignment horizontal="left" vertical="top" wrapText="1"/>
      <protection locked="0"/>
    </xf>
    <xf numFmtId="38" fontId="15" fillId="0" borderId="9" xfId="1"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2E-47CE-AB09-DD88E25B526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0.01</c:v>
                </c:pt>
                <c:pt idx="4">
                  <c:v>0.02</c:v>
                </c:pt>
              </c:numCache>
            </c:numRef>
          </c:val>
          <c:smooth val="0"/>
          <c:extLst>
            <c:ext xmlns:c16="http://schemas.microsoft.com/office/drawing/2014/chart" uri="{C3380CC4-5D6E-409C-BE32-E72D297353CC}">
              <c16:uniqueId val="{00000001-122E-47CE-AB09-DD88E25B526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44.46</c:v>
                </c:pt>
                <c:pt idx="4">
                  <c:v>43.4</c:v>
                </c:pt>
              </c:numCache>
            </c:numRef>
          </c:val>
          <c:extLst>
            <c:ext xmlns:c16="http://schemas.microsoft.com/office/drawing/2014/chart" uri="{C3380CC4-5D6E-409C-BE32-E72D297353CC}">
              <c16:uniqueId val="{00000000-6676-4A29-A8B5-0D0B6857B5F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52.9</c:v>
                </c:pt>
                <c:pt idx="4">
                  <c:v>52.63</c:v>
                </c:pt>
              </c:numCache>
            </c:numRef>
          </c:val>
          <c:smooth val="0"/>
          <c:extLst>
            <c:ext xmlns:c16="http://schemas.microsoft.com/office/drawing/2014/chart" uri="{C3380CC4-5D6E-409C-BE32-E72D297353CC}">
              <c16:uniqueId val="{00000001-6676-4A29-A8B5-0D0B6857B5F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92.02</c:v>
                </c:pt>
                <c:pt idx="1">
                  <c:v>92.64</c:v>
                </c:pt>
                <c:pt idx="2">
                  <c:v>93.52</c:v>
                </c:pt>
                <c:pt idx="3">
                  <c:v>93.52</c:v>
                </c:pt>
                <c:pt idx="4">
                  <c:v>93.41</c:v>
                </c:pt>
              </c:numCache>
            </c:numRef>
          </c:val>
          <c:extLst>
            <c:ext xmlns:c16="http://schemas.microsoft.com/office/drawing/2014/chart" uri="{C3380CC4-5D6E-409C-BE32-E72D297353CC}">
              <c16:uniqueId val="{00000000-ABD4-48A9-B4F3-EB3AB8A7CC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90.3</c:v>
                </c:pt>
                <c:pt idx="4">
                  <c:v>90.32</c:v>
                </c:pt>
              </c:numCache>
            </c:numRef>
          </c:val>
          <c:smooth val="0"/>
          <c:extLst>
            <c:ext xmlns:c16="http://schemas.microsoft.com/office/drawing/2014/chart" uri="{C3380CC4-5D6E-409C-BE32-E72D297353CC}">
              <c16:uniqueId val="{00000001-ABD4-48A9-B4F3-EB3AB8A7CC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51.91</c:v>
                </c:pt>
                <c:pt idx="1">
                  <c:v>48.58</c:v>
                </c:pt>
                <c:pt idx="2">
                  <c:v>53.7</c:v>
                </c:pt>
                <c:pt idx="3">
                  <c:v>53.39</c:v>
                </c:pt>
                <c:pt idx="4">
                  <c:v>66.14</c:v>
                </c:pt>
              </c:numCache>
            </c:numRef>
          </c:val>
          <c:extLst>
            <c:ext xmlns:c16="http://schemas.microsoft.com/office/drawing/2014/chart" uri="{C3380CC4-5D6E-409C-BE32-E72D297353CC}">
              <c16:uniqueId val="{00000000-A9ED-4748-995D-A11191D103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D-4748-995D-A11191D103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9B-4355-9722-793841057C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9B-4355-9722-793841057C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98-4778-B20F-457D9AFFB5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8-4778-B20F-457D9AFFB5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B-4FF3-ACDB-3291903ACB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B-4FF3-ACDB-3291903ACB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FD-4D25-99E3-8A8C131830D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FD-4D25-99E3-8A8C131830D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806.04</c:v>
                </c:pt>
                <c:pt idx="1">
                  <c:v>752.84</c:v>
                </c:pt>
                <c:pt idx="2">
                  <c:v>786.93</c:v>
                </c:pt>
                <c:pt idx="3">
                  <c:v>572.65</c:v>
                </c:pt>
                <c:pt idx="4">
                  <c:v>568.35</c:v>
                </c:pt>
              </c:numCache>
            </c:numRef>
          </c:val>
          <c:extLst>
            <c:ext xmlns:c16="http://schemas.microsoft.com/office/drawing/2014/chart" uri="{C3380CC4-5D6E-409C-BE32-E72D297353CC}">
              <c16:uniqueId val="{00000000-CF5E-4101-87DC-D377DC491B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718.49</c:v>
                </c:pt>
                <c:pt idx="4">
                  <c:v>743.31</c:v>
                </c:pt>
              </c:numCache>
            </c:numRef>
          </c:val>
          <c:smooth val="0"/>
          <c:extLst>
            <c:ext xmlns:c16="http://schemas.microsoft.com/office/drawing/2014/chart" uri="{C3380CC4-5D6E-409C-BE32-E72D297353CC}">
              <c16:uniqueId val="{00000001-CF5E-4101-87DC-D377DC491B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36.96</c:v>
                </c:pt>
                <c:pt idx="1">
                  <c:v>41.96</c:v>
                </c:pt>
                <c:pt idx="2">
                  <c:v>41.55</c:v>
                </c:pt>
                <c:pt idx="3">
                  <c:v>37.79</c:v>
                </c:pt>
                <c:pt idx="4">
                  <c:v>35.630000000000003</c:v>
                </c:pt>
              </c:numCache>
            </c:numRef>
          </c:val>
          <c:extLst>
            <c:ext xmlns:c16="http://schemas.microsoft.com/office/drawing/2014/chart" uri="{C3380CC4-5D6E-409C-BE32-E72D297353CC}">
              <c16:uniqueId val="{00000000-D965-493C-83C0-ADE4131D8B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61.82</c:v>
                </c:pt>
                <c:pt idx="4">
                  <c:v>61.15</c:v>
                </c:pt>
              </c:numCache>
            </c:numRef>
          </c:val>
          <c:smooth val="0"/>
          <c:extLst>
            <c:ext xmlns:c16="http://schemas.microsoft.com/office/drawing/2014/chart" uri="{C3380CC4-5D6E-409C-BE32-E72D297353CC}">
              <c16:uniqueId val="{00000001-D965-493C-83C0-ADE4131D8B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500.04</c:v>
                </c:pt>
                <c:pt idx="1">
                  <c:v>449.2</c:v>
                </c:pt>
                <c:pt idx="2">
                  <c:v>457.13</c:v>
                </c:pt>
                <c:pt idx="3">
                  <c:v>503.11</c:v>
                </c:pt>
                <c:pt idx="4">
                  <c:v>534.77</c:v>
                </c:pt>
              </c:numCache>
            </c:numRef>
          </c:val>
          <c:extLst>
            <c:ext xmlns:c16="http://schemas.microsoft.com/office/drawing/2014/chart" uri="{C3380CC4-5D6E-409C-BE32-E72D297353CC}">
              <c16:uniqueId val="{00000000-217E-49A0-BE4A-D88EB83A74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246.9</c:v>
                </c:pt>
                <c:pt idx="4">
                  <c:v>250.43</c:v>
                </c:pt>
              </c:numCache>
            </c:numRef>
          </c:val>
          <c:smooth val="0"/>
          <c:extLst>
            <c:ext xmlns:c16="http://schemas.microsoft.com/office/drawing/2014/chart" uri="{C3380CC4-5D6E-409C-BE32-E72D297353CC}">
              <c16:uniqueId val="{00000001-217E-49A0-BE4A-D88EB83A74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北海道　壮瞥町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2391</v>
      </c>
      <c r="AM8" s="41"/>
      <c r="AN8" s="41"/>
      <c r="AO8" s="41"/>
      <c r="AP8" s="41"/>
      <c r="AQ8" s="41"/>
      <c r="AR8" s="41"/>
      <c r="AS8" s="41"/>
      <c r="AT8" s="34">
        <f>データ!T6</f>
        <v>205.01</v>
      </c>
      <c r="AU8" s="34"/>
      <c r="AV8" s="34"/>
      <c r="AW8" s="34"/>
      <c r="AX8" s="34"/>
      <c r="AY8" s="34"/>
      <c r="AZ8" s="34"/>
      <c r="BA8" s="34"/>
      <c r="BB8" s="34">
        <f>データ!U6</f>
        <v>11.66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69.33</v>
      </c>
      <c r="Q10" s="34"/>
      <c r="R10" s="34"/>
      <c r="S10" s="34"/>
      <c r="T10" s="34"/>
      <c r="U10" s="34"/>
      <c r="V10" s="34"/>
      <c r="W10" s="34">
        <f>データ!Q6</f>
        <v>97.18</v>
      </c>
      <c r="X10" s="34"/>
      <c r="Y10" s="34"/>
      <c r="Z10" s="34"/>
      <c r="AA10" s="34"/>
      <c r="AB10" s="34"/>
      <c r="AC10" s="34"/>
      <c r="AD10" s="41">
        <f>データ!R6</f>
        <v>3520</v>
      </c>
      <c r="AE10" s="41"/>
      <c r="AF10" s="41"/>
      <c r="AG10" s="41"/>
      <c r="AH10" s="41"/>
      <c r="AI10" s="41"/>
      <c r="AJ10" s="41"/>
      <c r="AK10" s="2"/>
      <c r="AL10" s="41">
        <f>データ!V6</f>
        <v>1639</v>
      </c>
      <c r="AM10" s="41"/>
      <c r="AN10" s="41"/>
      <c r="AO10" s="41"/>
      <c r="AP10" s="41"/>
      <c r="AQ10" s="41"/>
      <c r="AR10" s="41"/>
      <c r="AS10" s="41"/>
      <c r="AT10" s="34">
        <f>データ!W6</f>
        <v>1.85</v>
      </c>
      <c r="AU10" s="34"/>
      <c r="AV10" s="34"/>
      <c r="AW10" s="34"/>
      <c r="AX10" s="34"/>
      <c r="AY10" s="34"/>
      <c r="AZ10" s="34"/>
      <c r="BA10" s="34"/>
      <c r="BB10" s="34">
        <f>データ!X6</f>
        <v>885.95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117</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4Yaxabwh4WSFZPHHQE+FM5hUoWcgONvC8Enlngoybrtn5RGcudxoUvbxQKfsSH2/KtJebQFu4EzK5OUhcgnxtw==" saltValue="5V22YnNt2no+mooA4JLo1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15750</v>
      </c>
      <c r="D6" s="19">
        <f t="shared" si="3"/>
        <v>47</v>
      </c>
      <c r="E6" s="19">
        <f t="shared" si="3"/>
        <v>17</v>
      </c>
      <c r="F6" s="19">
        <f t="shared" si="3"/>
        <v>5</v>
      </c>
      <c r="G6" s="19">
        <f t="shared" si="3"/>
        <v>0</v>
      </c>
      <c r="H6" s="19" t="str">
        <f t="shared" si="3"/>
        <v>北海道　壮瞥町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69.33</v>
      </c>
      <c r="Q6" s="20">
        <f t="shared" si="3"/>
        <v>97.18</v>
      </c>
      <c r="R6" s="20">
        <f t="shared" si="3"/>
        <v>3520</v>
      </c>
      <c r="S6" s="20">
        <f t="shared" si="3"/>
        <v>2391</v>
      </c>
      <c r="T6" s="20">
        <f t="shared" si="3"/>
        <v>205.01</v>
      </c>
      <c r="U6" s="20">
        <f t="shared" si="3"/>
        <v>11.66</v>
      </c>
      <c r="V6" s="20">
        <f t="shared" si="3"/>
        <v>1639</v>
      </c>
      <c r="W6" s="20">
        <f t="shared" si="3"/>
        <v>1.85</v>
      </c>
      <c r="X6" s="20">
        <f t="shared" si="3"/>
        <v>885.95</v>
      </c>
      <c r="Y6" s="21">
        <f>IF(Y7="",NA(),Y7)</f>
        <v>51.91</v>
      </c>
      <c r="Z6" s="21">
        <f t="shared" ref="Z6:AH6" si="4">IF(Z7="",NA(),Z7)</f>
        <v>48.58</v>
      </c>
      <c r="AA6" s="21">
        <f t="shared" si="4"/>
        <v>53.7</v>
      </c>
      <c r="AB6" s="21">
        <f t="shared" si="4"/>
        <v>53.39</v>
      </c>
      <c r="AC6" s="21">
        <f t="shared" si="4"/>
        <v>66.14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806.04</v>
      </c>
      <c r="BG6" s="21">
        <f t="shared" ref="BG6:BO6" si="7">IF(BG7="",NA(),BG7)</f>
        <v>752.84</v>
      </c>
      <c r="BH6" s="21">
        <f t="shared" si="7"/>
        <v>786.93</v>
      </c>
      <c r="BI6" s="21">
        <f t="shared" si="7"/>
        <v>572.65</v>
      </c>
      <c r="BJ6" s="21">
        <f t="shared" si="7"/>
        <v>568.35</v>
      </c>
      <c r="BK6" s="21">
        <f t="shared" si="7"/>
        <v>826.83</v>
      </c>
      <c r="BL6" s="21">
        <f t="shared" si="7"/>
        <v>867.83</v>
      </c>
      <c r="BM6" s="21">
        <f t="shared" si="7"/>
        <v>791.76</v>
      </c>
      <c r="BN6" s="21">
        <f t="shared" si="7"/>
        <v>718.49</v>
      </c>
      <c r="BO6" s="21">
        <f t="shared" si="7"/>
        <v>743.31</v>
      </c>
      <c r="BP6" s="20" t="str">
        <f>IF(BP7="","",IF(BP7="-","【-】","【"&amp;SUBSTITUTE(TEXT(BP7,"#,##0.00"),"-","△")&amp;"】"))</f>
        <v>【785.10】</v>
      </c>
      <c r="BQ6" s="21">
        <f>IF(BQ7="",NA(),BQ7)</f>
        <v>36.96</v>
      </c>
      <c r="BR6" s="21">
        <f t="shared" ref="BR6:BZ6" si="8">IF(BR7="",NA(),BR7)</f>
        <v>41.96</v>
      </c>
      <c r="BS6" s="21">
        <f t="shared" si="8"/>
        <v>41.55</v>
      </c>
      <c r="BT6" s="21">
        <f t="shared" si="8"/>
        <v>37.79</v>
      </c>
      <c r="BU6" s="21">
        <f t="shared" si="8"/>
        <v>35.630000000000003</v>
      </c>
      <c r="BV6" s="21">
        <f t="shared" si="8"/>
        <v>57.31</v>
      </c>
      <c r="BW6" s="21">
        <f t="shared" si="8"/>
        <v>57.08</v>
      </c>
      <c r="BX6" s="21">
        <f t="shared" si="8"/>
        <v>56.26</v>
      </c>
      <c r="BY6" s="21">
        <f t="shared" si="8"/>
        <v>61.82</v>
      </c>
      <c r="BZ6" s="21">
        <f t="shared" si="8"/>
        <v>61.15</v>
      </c>
      <c r="CA6" s="20" t="str">
        <f>IF(CA7="","",IF(CA7="-","【-】","【"&amp;SUBSTITUTE(TEXT(CA7,"#,##0.00"),"-","△")&amp;"】"))</f>
        <v>【56.93】</v>
      </c>
      <c r="CB6" s="21">
        <f>IF(CB7="",NA(),CB7)</f>
        <v>500.04</v>
      </c>
      <c r="CC6" s="21">
        <f t="shared" ref="CC6:CK6" si="9">IF(CC7="",NA(),CC7)</f>
        <v>449.2</v>
      </c>
      <c r="CD6" s="21">
        <f t="shared" si="9"/>
        <v>457.13</v>
      </c>
      <c r="CE6" s="21">
        <f t="shared" si="9"/>
        <v>503.11</v>
      </c>
      <c r="CF6" s="21">
        <f t="shared" si="9"/>
        <v>534.77</v>
      </c>
      <c r="CG6" s="21">
        <f t="shared" si="9"/>
        <v>273.52</v>
      </c>
      <c r="CH6" s="21">
        <f t="shared" si="9"/>
        <v>274.99</v>
      </c>
      <c r="CI6" s="21">
        <f t="shared" si="9"/>
        <v>282.08999999999997</v>
      </c>
      <c r="CJ6" s="21">
        <f t="shared" si="9"/>
        <v>246.9</v>
      </c>
      <c r="CK6" s="21">
        <f t="shared" si="9"/>
        <v>250.43</v>
      </c>
      <c r="CL6" s="20" t="str">
        <f>IF(CL7="","",IF(CL7="-","【-】","【"&amp;SUBSTITUTE(TEXT(CL7,"#,##0.00"),"-","△")&amp;"】"))</f>
        <v>【271.15】</v>
      </c>
      <c r="CM6" s="21" t="str">
        <f>IF(CM7="",NA(),CM7)</f>
        <v>-</v>
      </c>
      <c r="CN6" s="21" t="str">
        <f t="shared" ref="CN6:CV6" si="10">IF(CN7="",NA(),CN7)</f>
        <v>-</v>
      </c>
      <c r="CO6" s="21" t="str">
        <f t="shared" si="10"/>
        <v>-</v>
      </c>
      <c r="CP6" s="21">
        <f t="shared" si="10"/>
        <v>44.46</v>
      </c>
      <c r="CQ6" s="21">
        <f t="shared" si="10"/>
        <v>43.4</v>
      </c>
      <c r="CR6" s="21">
        <f t="shared" si="10"/>
        <v>50.14</v>
      </c>
      <c r="CS6" s="21">
        <f t="shared" si="10"/>
        <v>54.83</v>
      </c>
      <c r="CT6" s="21">
        <f t="shared" si="10"/>
        <v>66.53</v>
      </c>
      <c r="CU6" s="21">
        <f t="shared" si="10"/>
        <v>52.9</v>
      </c>
      <c r="CV6" s="21">
        <f t="shared" si="10"/>
        <v>52.63</v>
      </c>
      <c r="CW6" s="20" t="str">
        <f>IF(CW7="","",IF(CW7="-","【-】","【"&amp;SUBSTITUTE(TEXT(CW7,"#,##0.00"),"-","△")&amp;"】"))</f>
        <v>【49.87】</v>
      </c>
      <c r="CX6" s="21">
        <f>IF(CX7="",NA(),CX7)</f>
        <v>92.02</v>
      </c>
      <c r="CY6" s="21">
        <f t="shared" ref="CY6:DG6" si="11">IF(CY7="",NA(),CY7)</f>
        <v>92.64</v>
      </c>
      <c r="CZ6" s="21">
        <f t="shared" si="11"/>
        <v>93.52</v>
      </c>
      <c r="DA6" s="21">
        <f t="shared" si="11"/>
        <v>93.52</v>
      </c>
      <c r="DB6" s="21">
        <f t="shared" si="11"/>
        <v>93.41</v>
      </c>
      <c r="DC6" s="21">
        <f t="shared" si="11"/>
        <v>84.98</v>
      </c>
      <c r="DD6" s="21">
        <f t="shared" si="11"/>
        <v>84.7</v>
      </c>
      <c r="DE6" s="21">
        <f t="shared" si="11"/>
        <v>84.67</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0.01</v>
      </c>
      <c r="EN6" s="21">
        <f t="shared" si="14"/>
        <v>0.02</v>
      </c>
      <c r="EO6" s="20" t="str">
        <f>IF(EO7="","",IF(EO7="-","【-】","【"&amp;SUBSTITUTE(TEXT(EO7,"#,##0.00"),"-","△")&amp;"】"))</f>
        <v>【0.02】</v>
      </c>
    </row>
    <row r="7" spans="1:145" s="22" customFormat="1" x14ac:dyDescent="0.2">
      <c r="A7" s="14"/>
      <c r="B7" s="23">
        <v>2023</v>
      </c>
      <c r="C7" s="23">
        <v>15750</v>
      </c>
      <c r="D7" s="23">
        <v>47</v>
      </c>
      <c r="E7" s="23">
        <v>17</v>
      </c>
      <c r="F7" s="23">
        <v>5</v>
      </c>
      <c r="G7" s="23">
        <v>0</v>
      </c>
      <c r="H7" s="23" t="s">
        <v>97</v>
      </c>
      <c r="I7" s="23" t="s">
        <v>98</v>
      </c>
      <c r="J7" s="23" t="s">
        <v>99</v>
      </c>
      <c r="K7" s="23" t="s">
        <v>100</v>
      </c>
      <c r="L7" s="23" t="s">
        <v>101</v>
      </c>
      <c r="M7" s="23" t="s">
        <v>102</v>
      </c>
      <c r="N7" s="24" t="s">
        <v>103</v>
      </c>
      <c r="O7" s="24" t="s">
        <v>104</v>
      </c>
      <c r="P7" s="24">
        <v>69.33</v>
      </c>
      <c r="Q7" s="24">
        <v>97.18</v>
      </c>
      <c r="R7" s="24">
        <v>3520</v>
      </c>
      <c r="S7" s="24">
        <v>2391</v>
      </c>
      <c r="T7" s="24">
        <v>205.01</v>
      </c>
      <c r="U7" s="24">
        <v>11.66</v>
      </c>
      <c r="V7" s="24">
        <v>1639</v>
      </c>
      <c r="W7" s="24">
        <v>1.85</v>
      </c>
      <c r="X7" s="24">
        <v>885.95</v>
      </c>
      <c r="Y7" s="24">
        <v>51.91</v>
      </c>
      <c r="Z7" s="24">
        <v>48.58</v>
      </c>
      <c r="AA7" s="24">
        <v>53.7</v>
      </c>
      <c r="AB7" s="24">
        <v>53.39</v>
      </c>
      <c r="AC7" s="24">
        <v>66.14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806.04</v>
      </c>
      <c r="BG7" s="24">
        <v>752.84</v>
      </c>
      <c r="BH7" s="24">
        <v>786.93</v>
      </c>
      <c r="BI7" s="24">
        <v>572.65</v>
      </c>
      <c r="BJ7" s="24">
        <v>568.35</v>
      </c>
      <c r="BK7" s="24">
        <v>826.83</v>
      </c>
      <c r="BL7" s="24">
        <v>867.83</v>
      </c>
      <c r="BM7" s="24">
        <v>791.76</v>
      </c>
      <c r="BN7" s="24">
        <v>718.49</v>
      </c>
      <c r="BO7" s="24">
        <v>743.31</v>
      </c>
      <c r="BP7" s="24">
        <v>785.1</v>
      </c>
      <c r="BQ7" s="24">
        <v>36.96</v>
      </c>
      <c r="BR7" s="24">
        <v>41.96</v>
      </c>
      <c r="BS7" s="24">
        <v>41.55</v>
      </c>
      <c r="BT7" s="24">
        <v>37.79</v>
      </c>
      <c r="BU7" s="24">
        <v>35.630000000000003</v>
      </c>
      <c r="BV7" s="24">
        <v>57.31</v>
      </c>
      <c r="BW7" s="24">
        <v>57.08</v>
      </c>
      <c r="BX7" s="24">
        <v>56.26</v>
      </c>
      <c r="BY7" s="24">
        <v>61.82</v>
      </c>
      <c r="BZ7" s="24">
        <v>61.15</v>
      </c>
      <c r="CA7" s="24">
        <v>56.93</v>
      </c>
      <c r="CB7" s="24">
        <v>500.04</v>
      </c>
      <c r="CC7" s="24">
        <v>449.2</v>
      </c>
      <c r="CD7" s="24">
        <v>457.13</v>
      </c>
      <c r="CE7" s="24">
        <v>503.11</v>
      </c>
      <c r="CF7" s="24">
        <v>534.77</v>
      </c>
      <c r="CG7" s="24">
        <v>273.52</v>
      </c>
      <c r="CH7" s="24">
        <v>274.99</v>
      </c>
      <c r="CI7" s="24">
        <v>282.08999999999997</v>
      </c>
      <c r="CJ7" s="24">
        <v>246.9</v>
      </c>
      <c r="CK7" s="24">
        <v>250.43</v>
      </c>
      <c r="CL7" s="24">
        <v>271.14999999999998</v>
      </c>
      <c r="CM7" s="24" t="s">
        <v>103</v>
      </c>
      <c r="CN7" s="24" t="s">
        <v>103</v>
      </c>
      <c r="CO7" s="24" t="s">
        <v>103</v>
      </c>
      <c r="CP7" s="24">
        <v>44.46</v>
      </c>
      <c r="CQ7" s="24">
        <v>43.4</v>
      </c>
      <c r="CR7" s="24">
        <v>50.14</v>
      </c>
      <c r="CS7" s="24">
        <v>54.83</v>
      </c>
      <c r="CT7" s="24">
        <v>66.53</v>
      </c>
      <c r="CU7" s="24">
        <v>52.9</v>
      </c>
      <c r="CV7" s="24">
        <v>52.63</v>
      </c>
      <c r="CW7" s="24">
        <v>49.87</v>
      </c>
      <c r="CX7" s="24">
        <v>92.02</v>
      </c>
      <c r="CY7" s="24">
        <v>92.64</v>
      </c>
      <c r="CZ7" s="24">
        <v>93.52</v>
      </c>
      <c r="DA7" s="24">
        <v>93.52</v>
      </c>
      <c r="DB7" s="24">
        <v>93.41</v>
      </c>
      <c r="DC7" s="24">
        <v>84.98</v>
      </c>
      <c r="DD7" s="24">
        <v>84.7</v>
      </c>
      <c r="DE7" s="24">
        <v>84.67</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建設課２２</cp:lastModifiedBy>
  <dcterms:created xsi:type="dcterms:W3CDTF">2025-01-24T07:32:32Z</dcterms:created>
  <dcterms:modified xsi:type="dcterms:W3CDTF">2025-01-28T06:32:10Z</dcterms:modified>
  <cp:category/>
</cp:coreProperties>
</file>