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建設課\上下水道係\農業集落排水事業\地方公営企業決算状況調査\R05年度決算\●経営比較分析表\提出用\"/>
    </mc:Choice>
  </mc:AlternateContent>
  <xr:revisionPtr revIDLastSave="0" documentId="13_ncr:1_{54860FD6-A99E-4773-9501-3990EAC40EF2}" xr6:coauthVersionLast="47" xr6:coauthVersionMax="47" xr10:uidLastSave="{00000000-0000-0000-0000-000000000000}"/>
  <workbookProtection workbookAlgorithmName="SHA-512" workbookHashValue="DoA48kkMKYVI3ppM/x2QBGfDZzyW8aLKVy9txgNbCq/bfWq+GbtNwWKGAW8XTOXEyqECOj3EsRjR0ReJT2tVYQ==" workbookSaltValue="FtV/ywLJD2hb3r4AwkvC3w=="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 r="AL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<sst xmlns="http://schemas.openxmlformats.org/spreadsheetml/2006/main" count="247" uniqueCount="120">
  <si>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</si>
  <si>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</si>
  <si>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</si>
  <si>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</si>
  <si>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</si>
  <si>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</si>
  <si>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</si>
  <si>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</si>
  <si>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</si>
  <si>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</si>
  <si>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</si>
  <si>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</si>
  <si>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</si>
  <si>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</si>
  <si>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</si>
  <si>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</si>
  <si>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</si>
  <si>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</si>
  <si>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</si>
  <si>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</si>
  <si>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</si>
  <si>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</si>
  <si>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</si>
  <si>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</si>
  <si>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</si>
  <si>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</si>
  <si>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</si>
  <si>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</si>
  <si>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</si>
  <si>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</si>
  <si>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</si>
  <si>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</si>
  <si>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</si>
  <si>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</si>
  <si>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</si>
  <si>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</si>
  <si>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</si>
  <si>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</si>
  <si>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</si>
  <si>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</si>
  <si>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</si>
  <si>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</si>
  <si>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</si>
  <si>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</si>
  <si>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</si>
  <si>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</si>
  <si>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</si>
  <si>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</si>
  <si>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</si>
  <si>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</si>
  <si>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</si>
  <si>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</si>
  <si>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</si>
  <si>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</si>
  <si>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</si>
  <si>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</si>
  <si>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</si>
  <si>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</si>
  <si>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</si>
  <si>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</si>
  <si>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</si>
  <si>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</si>
  <si>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</si>
  <si>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</si>
  <si>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</si>
  <si>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</si>
  <si>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</si>
  <si>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</si>
  <si>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</si>
  <si>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</si>
  <si>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</si>
  <si>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</si>
  <si>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</si>
  <si>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</si>
  <si>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</si>
  <si>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</si>
  <si>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</si>
  <si>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</si>
  <si>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</si>
  <si>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</si>
  <si>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</si>
  <si>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</si>
  <si>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</si>
  <si>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</si>
  <si>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</si>
  <si>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</si>
  <si>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</si>
  <si>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</si>
  <si>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</si>
  <si>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</si>
  <si>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</si>
  <si>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</si>
  <si>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</si>
  <si>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</si>
  <si>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</si>
  <si>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</si>
  <si>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</si>
  <si>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</si>
  <si>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壮瞥町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</si>
  <si>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</si>
  <si>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</si>
  <si>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</si>
  <si>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</si>
  <si>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</si>
  <si>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</si>
  <si>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</si>
  <si>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</si>
  <si>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</si>
  <si>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</si>
  <si>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</si>
  <si>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</si>
  <si>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</si>
  <si>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</si>
  <si>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</si>
  <si>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</si>
  <si>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</si>
  <si>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</si>
  <si>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地方債償還が進み、改善傾向にある。
　また、打切決算により、費用が減少したため、収益的収支比率は高い状態となっている。
④企業債残高対事業規模比率
　地方債償還が進み、改善傾向にある。
⑤経費回収率
　使用料で回収すべき経費を賄えていない状況である。令和元年度から料金改定を行っており、中長期的な視点で今後の事業運営の健全化・効率化に努めていくとともに、将来にわたり持続可能な経営を確保するために更なる経営基盤の強化が必要である。
　ただし、令和5年度については、打切決算により、費用が減少したことに伴い、汚水処理費が減少したため、経費回収率は高い状態となっている。
⑥汚水処理原価
　有収水量の減少及び汚水処理費の増加により、汚水処理原価が高い傾向にある。
　ただし、令和5年度については、打切決算により、費用が減少したことに伴い、汚水処理費が減少したため、汚水処理減価は低い状態となっている。
⑧水洗化率
　補助金の制度を設けているが、申請件数が伸び悩んでいる状況であり、低い傾向にある。</t>
    <phoneticPr fontId="4"/>
  </si>
  <si>
    <t>・合併処理浄化槽本体の耐用年数は、30年という機械機器としては比較的長い年数が設定されている。機器の老朽化については、送風用ブロワの故障が主で、ほぼ消耗品の交換で済んでいるが、設置後の年数も経過していることからブロワ本体の交換も出てきている。また、浄化槽に生活排水を排出する管渠部分については、個人の所有物なので、自己負担でお願いしている。</t>
    <phoneticPr fontId="4"/>
  </si>
  <si>
    <t>・下水道事業の公営企業としての独立採算制の達成のためには、経営努力を図った上で、適切な使用料を算定することが必要であるが、壮瞥町の場合、処理区域人口が少ないため、汚水処理費の全てを使用料で賄うと著しく高額な使用料金を設定しなければならない。令和元年度より料金改定を行っているが、今後も使用料で回収すべき経費の範囲を明確にした上で、使用者合意の基、適切な料金設定を検討していく必要がある。
・下水道事業の経営健全化のためには、適正な人材の定員配置、業務の民間委託等の推進により、今後も経費の削減に努力を積み重ねていくことを基本としつつ、単年度収支の不足分については、一般会計からの繰り入れにより収支の安定を図っていく。
・令和5年度は公営企業法適用への移行年度であり、次年度の運転資金を確保しているため、経営状態がよく見えている。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</si>
</sst>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B-4499-93C7-CE5F6718DF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7B-4499-93C7-CE5F6718DF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43.55</c:v>
                </c:pt>
                <c:pt idx="1">
                  <c:v>39.520000000000003</c:v>
                </c:pt>
                <c:pt idx="2">
                  <c:v>41.94</c:v>
                </c:pt>
                <c:pt idx="3">
                  <c:v>42.74</c:v>
                </c:pt>
                <c:pt idx="4">
                  <c:v>41.94</c:v>
                </c:pt>
              </c:numCache>
            </c:numRef>
          </c:val>
          <c:extLst>
            <c:ext xmlns:c16="http://schemas.microsoft.com/office/drawing/2014/chart" uri="{C3380CC4-5D6E-409C-BE32-E72D297353CC}">
              <c16:uniqueId val="{00000000-0DE7-4CF7-9F0A-E88302E640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0DE7-4CF7-9F0A-E88302E640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37.46</c:v>
                </c:pt>
                <c:pt idx="1">
                  <c:v>41.62</c:v>
                </c:pt>
                <c:pt idx="2">
                  <c:v>41.43</c:v>
                </c:pt>
                <c:pt idx="3">
                  <c:v>41</c:v>
                </c:pt>
                <c:pt idx="4">
                  <c:v>36.89</c:v>
                </c:pt>
              </c:numCache>
            </c:numRef>
          </c:val>
          <c:extLst>
            <c:ext xmlns:c16="http://schemas.microsoft.com/office/drawing/2014/chart" uri="{C3380CC4-5D6E-409C-BE32-E72D297353CC}">
              <c16:uniqueId val="{00000000-0623-4C2B-820A-8F1B9EF94F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0623-4C2B-820A-8F1B9EF94F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69.08</c:v>
                </c:pt>
                <c:pt idx="1">
                  <c:v>69.790000000000006</c:v>
                </c:pt>
                <c:pt idx="2">
                  <c:v>79.23</c:v>
                </c:pt>
                <c:pt idx="3">
                  <c:v>81.83</c:v>
                </c:pt>
                <c:pt idx="4">
                  <c:v>180.55</c:v>
                </c:pt>
              </c:numCache>
            </c:numRef>
          </c:val>
          <c:extLst>
            <c:ext xmlns:c16="http://schemas.microsoft.com/office/drawing/2014/chart" uri="{C3380CC4-5D6E-409C-BE32-E72D297353CC}">
              <c16:uniqueId val="{00000000-26A2-45F1-9762-E989479F99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2-45F1-9762-E989479F99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2-4DE7-888A-B1F586E983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2-4DE7-888A-B1F586E983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E-4E9A-9DB4-4B42B1AE43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E-4E9A-9DB4-4B42B1AE43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E-4EC4-92EE-8F2125C296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E-4EC4-92EE-8F2125C296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7A-4519-90C0-FD5E8423C3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7A-4519-90C0-FD5E8423C3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269.72000000000003</c:v>
                </c:pt>
                <c:pt idx="1">
                  <c:v>255.84</c:v>
                </c:pt>
                <c:pt idx="2">
                  <c:v>244.85</c:v>
                </c:pt>
                <c:pt idx="3">
                  <c:v>165.78</c:v>
                </c:pt>
                <c:pt idx="4">
                  <c:v>137.76</c:v>
                </c:pt>
              </c:numCache>
            </c:numRef>
          </c:val>
          <c:extLst>
            <c:ext xmlns:c16="http://schemas.microsoft.com/office/drawing/2014/chart" uri="{C3380CC4-5D6E-409C-BE32-E72D297353CC}">
              <c16:uniqueId val="{00000000-7551-4541-A50E-38CD566489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7551-4541-A50E-38CD566489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58.84</c:v>
                </c:pt>
                <c:pt idx="1">
                  <c:v>52.95</c:v>
                </c:pt>
                <c:pt idx="2">
                  <c:v>55.92</c:v>
                </c:pt>
                <c:pt idx="3">
                  <c:v>55.55</c:v>
                </c:pt>
                <c:pt idx="4">
                  <c:v>146.84</c:v>
                </c:pt>
              </c:numCache>
            </c:numRef>
          </c:val>
          <c:extLst>
            <c:ext xmlns:c16="http://schemas.microsoft.com/office/drawing/2014/chart" uri="{C3380CC4-5D6E-409C-BE32-E72D297353CC}">
              <c16:uniqueId val="{00000000-4DF7-4E99-BD38-9E0B873903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4DF7-4E99-BD38-9E0B873903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310.42</c:v>
                </c:pt>
                <c:pt idx="1">
                  <c:v>329.1</c:v>
                </c:pt>
                <c:pt idx="2">
                  <c:v>313.66000000000003</c:v>
                </c:pt>
                <c:pt idx="3">
                  <c:v>308</c:v>
                </c:pt>
                <c:pt idx="4">
                  <c:v>132.25</c:v>
                </c:pt>
              </c:numCache>
            </c:numRef>
          </c:val>
          <c:extLst>
            <c:ext xmlns:c16="http://schemas.microsoft.com/office/drawing/2014/chart" uri="{C3380CC4-5D6E-409C-BE32-E72D297353CC}">
              <c16:uniqueId val="{00000000-0F98-4CE8-9C5F-56F7D40C11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0F98-4CE8-9C5F-56F7D40C11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B82" sqref="BB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北海道　壮瞥町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2391</v>
      </c>
      <c r="AM8" s="45"/>
      <c r="AN8" s="45"/>
      <c r="AO8" s="45"/>
      <c r="AP8" s="45"/>
      <c r="AQ8" s="45"/>
      <c r="AR8" s="45"/>
      <c r="AS8" s="45"/>
      <c r="AT8" s="44">
        <f>データ!T6</f>
        <v>205.01</v>
      </c>
      <c r="AU8" s="44"/>
      <c r="AV8" s="44"/>
      <c r="AW8" s="44"/>
      <c r="AX8" s="44"/>
      <c r="AY8" s="44"/>
      <c r="AZ8" s="44"/>
      <c r="BA8" s="44"/>
      <c r="BB8" s="44">
        <f>データ!U6</f>
        <v>11.66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25.8</v>
      </c>
      <c r="Q10" s="44"/>
      <c r="R10" s="44"/>
      <c r="S10" s="44"/>
      <c r="T10" s="44"/>
      <c r="U10" s="44"/>
      <c r="V10" s="44"/>
      <c r="W10" s="44">
        <f>データ!Q6</f>
        <v>100</v>
      </c>
      <c r="X10" s="44"/>
      <c r="Y10" s="44"/>
      <c r="Z10" s="44"/>
      <c r="AA10" s="44"/>
      <c r="AB10" s="44"/>
      <c r="AC10" s="44"/>
      <c r="AD10" s="45">
        <f>データ!R6</f>
        <v>3520</v>
      </c>
      <c r="AE10" s="45"/>
      <c r="AF10" s="45"/>
      <c r="AG10" s="45"/>
      <c r="AH10" s="45"/>
      <c r="AI10" s="45"/>
      <c r="AJ10" s="45"/>
      <c r="AK10" s="2"/>
      <c r="AL10" s="45">
        <f>データ!V6</f>
        <v>610</v>
      </c>
      <c r="AM10" s="45"/>
      <c r="AN10" s="45"/>
      <c r="AO10" s="45"/>
      <c r="AP10" s="45"/>
      <c r="AQ10" s="45"/>
      <c r="AR10" s="45"/>
      <c r="AS10" s="45"/>
      <c r="AT10" s="44">
        <f>データ!W6</f>
        <v>2029.31</v>
      </c>
      <c r="AU10" s="44"/>
      <c r="AV10" s="44"/>
      <c r="AW10" s="44"/>
      <c r="AX10" s="44"/>
      <c r="AY10" s="44"/>
      <c r="AZ10" s="44"/>
      <c r="BA10" s="44"/>
      <c r="BB10" s="44">
        <f>データ!X6</f>
        <v>0.3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119</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43</v>
      </c>
      <c r="O86" s="12" t="str">
        <f>データ!EO6</f>
        <v>【-】</v>
      </c>
    </row>
  </sheetData>
  <sheetProtection algorithmName="SHA-512" hashValue="CJPW3up78QscCC5VMbjwykdVq1yjomUHgNok5tKnoQCnIeS+Vc6uGeKj4F6pxzGuUNhzKJsRNpCWrkWaoQoLsQ==" saltValue="LqCf7oLno1rnses5azQm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15750</v>
      </c>
      <c r="D6" s="19">
        <f t="shared" si="3"/>
        <v>47</v>
      </c>
      <c r="E6" s="19">
        <f t="shared" si="3"/>
        <v>18</v>
      </c>
      <c r="F6" s="19">
        <f t="shared" si="3"/>
        <v>0</v>
      </c>
      <c r="G6" s="19">
        <f t="shared" si="3"/>
        <v>0</v>
      </c>
      <c r="H6" s="19" t="str">
        <f t="shared" si="3"/>
        <v>北海道　壮瞥町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25.8</v>
      </c>
      <c r="Q6" s="20">
        <f t="shared" si="3"/>
        <v>100</v>
      </c>
      <c r="R6" s="20">
        <f t="shared" si="3"/>
        <v>3520</v>
      </c>
      <c r="S6" s="20">
        <f t="shared" si="3"/>
        <v>2391</v>
      </c>
      <c r="T6" s="20">
        <f t="shared" si="3"/>
        <v>205.01</v>
      </c>
      <c r="U6" s="20">
        <f t="shared" si="3"/>
        <v>11.66</v>
      </c>
      <c r="V6" s="20">
        <f t="shared" si="3"/>
        <v>610</v>
      </c>
      <c r="W6" s="20">
        <f t="shared" si="3"/>
        <v>2029.31</v>
      </c>
      <c r="X6" s="20">
        <f t="shared" si="3"/>
        <v>0.3</v>
      </c>
      <c r="Y6" s="21">
        <f>IF(Y7="",NA(),Y7)</f>
        <v>69.08</v>
      </c>
      <c r="Z6" s="21">
        <f t="shared" ref="Z6:AH6" si="4">IF(Z7="",NA(),Z7)</f>
        <v>69.790000000000006</v>
      </c>
      <c r="AA6" s="21">
        <f t="shared" si="4"/>
        <v>79.23</v>
      </c>
      <c r="AB6" s="21">
        <f t="shared" si="4"/>
        <v>81.83</v>
      </c>
      <c r="AC6" s="21">
        <f t="shared" si="4"/>
        <v>180.55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269.72000000000003</v>
      </c>
      <c r="BG6" s="21">
        <f t="shared" ref="BG6:BO6" si="7">IF(BG7="",NA(),BG7)</f>
        <v>255.84</v>
      </c>
      <c r="BH6" s="21">
        <f t="shared" si="7"/>
        <v>244.85</v>
      </c>
      <c r="BI6" s="21">
        <f t="shared" si="7"/>
        <v>165.78</v>
      </c>
      <c r="BJ6" s="21">
        <f t="shared" si="7"/>
        <v>137.76</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58.84</v>
      </c>
      <c r="BR6" s="21">
        <f t="shared" ref="BR6:BZ6" si="8">IF(BR7="",NA(),BR7)</f>
        <v>52.95</v>
      </c>
      <c r="BS6" s="21">
        <f t="shared" si="8"/>
        <v>55.92</v>
      </c>
      <c r="BT6" s="21">
        <f t="shared" si="8"/>
        <v>55.55</v>
      </c>
      <c r="BU6" s="21">
        <f t="shared" si="8"/>
        <v>146.84</v>
      </c>
      <c r="BV6" s="21">
        <f t="shared" si="8"/>
        <v>53.23</v>
      </c>
      <c r="BW6" s="21">
        <f t="shared" si="8"/>
        <v>60.59</v>
      </c>
      <c r="BX6" s="21">
        <f t="shared" si="8"/>
        <v>60</v>
      </c>
      <c r="BY6" s="21">
        <f t="shared" si="8"/>
        <v>59.01</v>
      </c>
      <c r="BZ6" s="21">
        <f t="shared" si="8"/>
        <v>56.06</v>
      </c>
      <c r="CA6" s="20" t="str">
        <f>IF(CA7="","",IF(CA7="-","【-】","【"&amp;SUBSTITUTE(TEXT(CA7,"#,##0.00"),"-","△")&amp;"】"))</f>
        <v>【53.65】</v>
      </c>
      <c r="CB6" s="21">
        <f>IF(CB7="",NA(),CB7)</f>
        <v>310.42</v>
      </c>
      <c r="CC6" s="21">
        <f t="shared" ref="CC6:CK6" si="9">IF(CC7="",NA(),CC7)</f>
        <v>329.1</v>
      </c>
      <c r="CD6" s="21">
        <f t="shared" si="9"/>
        <v>313.66000000000003</v>
      </c>
      <c r="CE6" s="21">
        <f t="shared" si="9"/>
        <v>308</v>
      </c>
      <c r="CF6" s="21">
        <f t="shared" si="9"/>
        <v>132.25</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43.55</v>
      </c>
      <c r="CN6" s="21">
        <f t="shared" ref="CN6:CV6" si="10">IF(CN7="",NA(),CN7)</f>
        <v>39.520000000000003</v>
      </c>
      <c r="CO6" s="21">
        <f t="shared" si="10"/>
        <v>41.94</v>
      </c>
      <c r="CP6" s="21">
        <f t="shared" si="10"/>
        <v>42.74</v>
      </c>
      <c r="CQ6" s="21">
        <f t="shared" si="10"/>
        <v>41.94</v>
      </c>
      <c r="CR6" s="21">
        <f t="shared" si="10"/>
        <v>55.96</v>
      </c>
      <c r="CS6" s="21">
        <f t="shared" si="10"/>
        <v>58.19</v>
      </c>
      <c r="CT6" s="21">
        <f t="shared" si="10"/>
        <v>56.52</v>
      </c>
      <c r="CU6" s="21">
        <f t="shared" si="10"/>
        <v>88.45</v>
      </c>
      <c r="CV6" s="21">
        <f t="shared" si="10"/>
        <v>54.08</v>
      </c>
      <c r="CW6" s="20" t="str">
        <f>IF(CW7="","",IF(CW7="-","【-】","【"&amp;SUBSTITUTE(TEXT(CW7,"#,##0.00"),"-","△")&amp;"】"))</f>
        <v>【54.61】</v>
      </c>
      <c r="CX6" s="21">
        <f>IF(CX7="",NA(),CX7)</f>
        <v>37.46</v>
      </c>
      <c r="CY6" s="21">
        <f t="shared" ref="CY6:DG6" si="11">IF(CY7="",NA(),CY7)</f>
        <v>41.62</v>
      </c>
      <c r="CZ6" s="21">
        <f t="shared" si="11"/>
        <v>41.43</v>
      </c>
      <c r="DA6" s="21">
        <f t="shared" si="11"/>
        <v>41</v>
      </c>
      <c r="DB6" s="21">
        <f t="shared" si="11"/>
        <v>36.89</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15750</v>
      </c>
      <c r="D7" s="23">
        <v>47</v>
      </c>
      <c r="E7" s="23">
        <v>18</v>
      </c>
      <c r="F7" s="23">
        <v>0</v>
      </c>
      <c r="G7" s="23">
        <v>0</v>
      </c>
      <c r="H7" s="23" t="s">
        <v>98</v>
      </c>
      <c r="I7" s="23" t="s">
        <v>99</v>
      </c>
      <c r="J7" s="23" t="s">
        <v>100</v>
      </c>
      <c r="K7" s="23" t="s">
        <v>101</v>
      </c>
      <c r="L7" s="23" t="s">
        <v>102</v>
      </c>
      <c r="M7" s="23" t="s">
        <v>103</v>
      </c>
      <c r="N7" s="24" t="s">
        <v>104</v>
      </c>
      <c r="O7" s="24" t="s">
        <v>105</v>
      </c>
      <c r="P7" s="24">
        <v>25.8</v>
      </c>
      <c r="Q7" s="24">
        <v>100</v>
      </c>
      <c r="R7" s="24">
        <v>3520</v>
      </c>
      <c r="S7" s="24">
        <v>2391</v>
      </c>
      <c r="T7" s="24">
        <v>205.01</v>
      </c>
      <c r="U7" s="24">
        <v>11.66</v>
      </c>
      <c r="V7" s="24">
        <v>610</v>
      </c>
      <c r="W7" s="24">
        <v>2029.31</v>
      </c>
      <c r="X7" s="24">
        <v>0.3</v>
      </c>
      <c r="Y7" s="24">
        <v>69.08</v>
      </c>
      <c r="Z7" s="24">
        <v>69.790000000000006</v>
      </c>
      <c r="AA7" s="24">
        <v>79.23</v>
      </c>
      <c r="AB7" s="24">
        <v>81.83</v>
      </c>
      <c r="AC7" s="24">
        <v>180.55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269.72000000000003</v>
      </c>
      <c r="BG7" s="24">
        <v>255.84</v>
      </c>
      <c r="BH7" s="24">
        <v>244.85</v>
      </c>
      <c r="BI7" s="24">
        <v>165.78</v>
      </c>
      <c r="BJ7" s="24">
        <v>137.76</v>
      </c>
      <c r="BK7" s="24">
        <v>421.25</v>
      </c>
      <c r="BL7" s="24">
        <v>294.27</v>
      </c>
      <c r="BM7" s="24">
        <v>294.08999999999997</v>
      </c>
      <c r="BN7" s="24">
        <v>294.08999999999997</v>
      </c>
      <c r="BO7" s="24">
        <v>338.47</v>
      </c>
      <c r="BP7" s="24">
        <v>349.83</v>
      </c>
      <c r="BQ7" s="24">
        <v>58.84</v>
      </c>
      <c r="BR7" s="24">
        <v>52.95</v>
      </c>
      <c r="BS7" s="24">
        <v>55.92</v>
      </c>
      <c r="BT7" s="24">
        <v>55.55</v>
      </c>
      <c r="BU7" s="24">
        <v>146.84</v>
      </c>
      <c r="BV7" s="24">
        <v>53.23</v>
      </c>
      <c r="BW7" s="24">
        <v>60.59</v>
      </c>
      <c r="BX7" s="24">
        <v>60</v>
      </c>
      <c r="BY7" s="24">
        <v>59.01</v>
      </c>
      <c r="BZ7" s="24">
        <v>56.06</v>
      </c>
      <c r="CA7" s="24">
        <v>53.65</v>
      </c>
      <c r="CB7" s="24">
        <v>310.42</v>
      </c>
      <c r="CC7" s="24">
        <v>329.1</v>
      </c>
      <c r="CD7" s="24">
        <v>313.66000000000003</v>
      </c>
      <c r="CE7" s="24">
        <v>308</v>
      </c>
      <c r="CF7" s="24">
        <v>132.25</v>
      </c>
      <c r="CG7" s="24">
        <v>283.3</v>
      </c>
      <c r="CH7" s="24">
        <v>280.23</v>
      </c>
      <c r="CI7" s="24">
        <v>282.70999999999998</v>
      </c>
      <c r="CJ7" s="24">
        <v>291.82</v>
      </c>
      <c r="CK7" s="24">
        <v>304.36</v>
      </c>
      <c r="CL7" s="24">
        <v>307.86</v>
      </c>
      <c r="CM7" s="24">
        <v>43.55</v>
      </c>
      <c r="CN7" s="24">
        <v>39.520000000000003</v>
      </c>
      <c r="CO7" s="24">
        <v>41.94</v>
      </c>
      <c r="CP7" s="24">
        <v>42.74</v>
      </c>
      <c r="CQ7" s="24">
        <v>41.94</v>
      </c>
      <c r="CR7" s="24">
        <v>55.96</v>
      </c>
      <c r="CS7" s="24">
        <v>58.19</v>
      </c>
      <c r="CT7" s="24">
        <v>56.52</v>
      </c>
      <c r="CU7" s="24">
        <v>88.45</v>
      </c>
      <c r="CV7" s="24">
        <v>54.08</v>
      </c>
      <c r="CW7" s="24">
        <v>54.61</v>
      </c>
      <c r="CX7" s="24">
        <v>37.46</v>
      </c>
      <c r="CY7" s="24">
        <v>41.62</v>
      </c>
      <c r="CZ7" s="24">
        <v>41.43</v>
      </c>
      <c r="DA7" s="24">
        <v>41</v>
      </c>
      <c r="DB7" s="24">
        <v>36.89</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建設課２２</cp:lastModifiedBy>
  <dcterms:created xsi:type="dcterms:W3CDTF">2025-01-24T07:39:38Z</dcterms:created>
  <dcterms:modified xsi:type="dcterms:W3CDTF">2025-01-28T06:21:00Z</dcterms:modified>
  <cp:category/>
</cp:coreProperties>
</file>